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a_valenzuela\Desktop\"/>
    </mc:Choice>
  </mc:AlternateContent>
  <bookViews>
    <workbookView xWindow="0" yWindow="0" windowWidth="20490" windowHeight="6720"/>
  </bookViews>
  <sheets>
    <sheet name="Condensado Julio-Dic.-2023" sheetId="1" r:id="rId1"/>
  </sheets>
  <definedNames>
    <definedName name="_xlnm.Print_Area" localSheetId="0">'Condensado Julio-Dic.-2023'!$A$1:$S$68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8" i="1" l="1"/>
  <c r="J47" i="1" s="1"/>
  <c r="K47" i="1"/>
  <c r="I47" i="1"/>
  <c r="H47" i="1"/>
  <c r="J45" i="1"/>
  <c r="J44" i="1"/>
  <c r="J43" i="1"/>
  <c r="J38" i="1"/>
  <c r="K37" i="1"/>
  <c r="I37" i="1"/>
  <c r="H37" i="1"/>
  <c r="J36" i="1"/>
  <c r="J35" i="1"/>
  <c r="J34" i="1"/>
  <c r="J33" i="1"/>
  <c r="K32" i="1"/>
  <c r="I32" i="1"/>
  <c r="I31" i="1" s="1"/>
  <c r="H32" i="1"/>
  <c r="J30" i="1"/>
  <c r="J29" i="1"/>
  <c r="J28" i="1"/>
  <c r="K27" i="1"/>
  <c r="I27" i="1"/>
  <c r="H27" i="1"/>
  <c r="J26" i="1"/>
  <c r="J25" i="1"/>
  <c r="J24" i="1"/>
  <c r="J23" i="1"/>
  <c r="J22" i="1"/>
  <c r="J21" i="1"/>
  <c r="J20" i="1"/>
  <c r="J19" i="1"/>
  <c r="J18" i="1"/>
  <c r="J17" i="1"/>
  <c r="K16" i="1"/>
  <c r="I16" i="1"/>
  <c r="H16" i="1"/>
  <c r="J16" i="1" l="1"/>
  <c r="J32" i="1"/>
  <c r="J27" i="1"/>
  <c r="H31" i="1"/>
  <c r="H49" i="1" s="1"/>
  <c r="I49" i="1"/>
  <c r="J37" i="1"/>
  <c r="J31" i="1" s="1"/>
  <c r="J49" i="1" s="1"/>
  <c r="K31" i="1"/>
  <c r="K49" i="1" s="1"/>
</calcChain>
</file>

<file path=xl/sharedStrings.xml><?xml version="1.0" encoding="utf-8"?>
<sst xmlns="http://schemas.openxmlformats.org/spreadsheetml/2006/main" count="104" uniqueCount="91">
  <si>
    <t>INFORME DE EJECUCION FISICA Y FINANCIERA</t>
  </si>
  <si>
    <t>JULIO - DICIEMBRE- 2023</t>
  </si>
  <si>
    <t>SIGEF</t>
  </si>
  <si>
    <t xml:space="preserve">PROGRAMAS PRESUPUESTARIOS
</t>
  </si>
  <si>
    <t>Programación Fisica Financiera Julio-Dic. 2023</t>
  </si>
  <si>
    <t>Condensado Programación Financiera Julio-Diciembre-2023.</t>
  </si>
  <si>
    <t>Ejecución Fisica Financiera Julio-Dic. 2023</t>
  </si>
  <si>
    <t>Condensado Ejecución Financiera Julio-Diciembre-2023.</t>
  </si>
  <si>
    <t>% de Ejecución Fisico-Finanaciero, Julio - Diciembre. 2023</t>
  </si>
  <si>
    <t>NUM. Y PRODUCTO</t>
  </si>
  <si>
    <t>Estrategia Nacional de Desarrollo a Contribuir</t>
  </si>
  <si>
    <t xml:space="preserve">UNIDAD DE MEDIDA </t>
  </si>
  <si>
    <t>ACTIVIDAD PRESUPUESTARIA</t>
  </si>
  <si>
    <t xml:space="preserve">Presupuesto Incicial   Aprobado 2023  </t>
  </si>
  <si>
    <t>Modificaciones Presupuestarias 2023</t>
  </si>
  <si>
    <t>Metas Fisicas para el año 2023</t>
  </si>
  <si>
    <t>% Fisica</t>
  </si>
  <si>
    <t>% Financiero</t>
  </si>
  <si>
    <t>Ejec</t>
  </si>
  <si>
    <t>Obj. Gral.</t>
  </si>
  <si>
    <t>Obj. Esp.</t>
  </si>
  <si>
    <t>Programación Fisica,                       (C)</t>
  </si>
  <si>
    <t>Programación Financiera,                       (D)</t>
  </si>
  <si>
    <t>Ejecución Fisica,                       (C)</t>
  </si>
  <si>
    <t>Ejecución Financiera,                       (D)</t>
  </si>
  <si>
    <t>% Fisica =C/A*100</t>
  </si>
  <si>
    <t>Financiera %=D/B*100</t>
  </si>
  <si>
    <t>O12.-  Libre Ejercicio de los Derechos Laborales en el Sector Formal Privado.</t>
  </si>
  <si>
    <t>O2 - Trabajadores y empleadores con servicio de inspección ofrecido en tiempo oportuno y de calidad.</t>
  </si>
  <si>
    <t>3.3.2</t>
  </si>
  <si>
    <t>No. De Inspecciones realizadas.</t>
  </si>
  <si>
    <t>0001 - Registro y control de acciones laborales.</t>
  </si>
  <si>
    <t>0002 - Verificación de las condiciones de trabajo.</t>
  </si>
  <si>
    <t>5875</t>
  </si>
  <si>
    <t>O3 - Trabajadores y empleadores con servicios de mediación y arbitraje laboral.</t>
  </si>
  <si>
    <t>No. de conflictos resueltos.</t>
  </si>
  <si>
    <t>0001 - Mediación y Arbitraje Laborales.</t>
  </si>
  <si>
    <t>5877</t>
  </si>
  <si>
    <t>O4 - Trabajadores y empleadores disponen de comité nacional de salarios fortalecido.</t>
  </si>
  <si>
    <t>No. De Tarifas de Salarios Minimos consensuadas.</t>
  </si>
  <si>
    <t>0001 - Tarifas de Salarios Minimos actualizadas.</t>
  </si>
  <si>
    <t>O5 -Trabajadores y empleadores en el régímen asalariado dependiente con Prevención y Erradicación sostenidad del Trabajo Infantil y sus peores formas.</t>
  </si>
  <si>
    <t>No. De trabajadores y empleadores Sensibilizados.</t>
  </si>
  <si>
    <t>0001 - Certificación Libre de Trabajo Infantil (LTI) en Sectores Productivos Implementado.</t>
  </si>
  <si>
    <t>0002 - Estrategía de sensibilización Permanente Sobre los Riesgos del Trabajo Infantil Adoptada.</t>
  </si>
  <si>
    <t xml:space="preserve">0003 - Retirada de Niños, Niñas y Adolescentes del Trabajo Infantil </t>
  </si>
  <si>
    <t>O6 - Trabajadores y empleadores tienen acceso a Asistencia Júdicial gratuita ante instancias júdiciales y administrativas.</t>
  </si>
  <si>
    <t>No. De Trabajadores y empleadores con asistencia judicial gratuita.</t>
  </si>
  <si>
    <t xml:space="preserve">0001 - Servicios de Asistencia y Orientación Júdicial </t>
  </si>
  <si>
    <t>O7 -Actores socio-laborales sensibilizados en materia de Igualdad de Oportunidades y No Discriminación en el ámbito laboral.</t>
  </si>
  <si>
    <t>No. De Trabajdores y empleadores atendidos.</t>
  </si>
  <si>
    <t>0001 - Atención Integral a Personas con Discapacidad y Grupos en Condiciones de Vulnerabilidad en el Trabajo.</t>
  </si>
  <si>
    <t>0002 - Promoción de Igualdad de Género en el Trabajo.</t>
  </si>
  <si>
    <t>O13.- Promoción de la Seguridad Social de los Trabajadores y Trabajadoras: Ambiente sano y seguro.</t>
  </si>
  <si>
    <t>O2 - Empresas reciben certificación en materia de Seguridad y Salud en el Trabajo.</t>
  </si>
  <si>
    <t>2.3.1</t>
  </si>
  <si>
    <t>No. De empresas certificadas.</t>
  </si>
  <si>
    <t>0001 - Comité Mixtos Seguridad y Salud Constituidos en los Lugares de Trabajo</t>
  </si>
  <si>
    <t>O</t>
  </si>
  <si>
    <t>0002 - Promoción de las Normas de Prevención de Riesgos Laborales (Prl).</t>
  </si>
  <si>
    <t>O3 - Trabajadores y empleadores con asistencia en la prevención de Riesgos Laborales Implementada.</t>
  </si>
  <si>
    <t>0001 - Empresas Evaluadas y Monitoreadas.</t>
  </si>
  <si>
    <t>O21.- Aumento del empleo</t>
  </si>
  <si>
    <t>7802</t>
  </si>
  <si>
    <t>O14 - Demandantes de empleos con programa de empleabilidad implementado.</t>
  </si>
  <si>
    <t>3.4.2</t>
  </si>
  <si>
    <t>No. Jóvenes de 15 a 35 años capacitados para la empleabilidad.</t>
  </si>
  <si>
    <t>0001 - Modalidad de Entrenamiento para la Inserción Laboral (EIL)  Implementada.</t>
  </si>
  <si>
    <t>0002 - Modalidad de Competecias Básicas (DCB), Capacitación Técnico Vocacional (CTV) y Pasantia Laboral Implementado</t>
  </si>
  <si>
    <t>0003 - Formación Ocupacional Especializada.</t>
  </si>
  <si>
    <t>7803</t>
  </si>
  <si>
    <t>O15 - Demandantes de empleo con programa de empleos temporales puesto en marcha.</t>
  </si>
  <si>
    <t>0001 - Capacitación y ubucación en puestos de trabajo temporale.</t>
  </si>
  <si>
    <t>7804</t>
  </si>
  <si>
    <t>O16 - Demandantes de empleos con servicios de intermediación de empleo moderna, integrada de proximidad al ciudadano.</t>
  </si>
  <si>
    <t>No. de Demandantes de Empleos atendidos</t>
  </si>
  <si>
    <t>0001 - Orientación y Ubicación de puesto de trabajo.</t>
  </si>
  <si>
    <t>0002 - Promoción de Empleo en el Mercado Laboral</t>
  </si>
  <si>
    <t>0003 - Transformación digital del  Servicio Nacional de Empleo puesto en marcha.</t>
  </si>
  <si>
    <t>0004 - Oficinas Territoriales de Empleo (OTE) adecuadas al Servicio Nacional de Emple.</t>
  </si>
  <si>
    <t>0005 - Alianzas estrategicas insterinstitucional fortalecid.</t>
  </si>
  <si>
    <t>6915</t>
  </si>
  <si>
    <t>13 - Actores Socio-laborales disponen de investigación del Mercado Laboral con prospección de empleo.</t>
  </si>
  <si>
    <t>No. Estudios del Mecado Laboral realizado.</t>
  </si>
  <si>
    <t>0001 - Información del Mercado Laboral y Politicas de Empleo.</t>
  </si>
  <si>
    <t>TOTAL GENERAL PROGRAMAS SUSTANTIVOS O12, O13 Y O21</t>
  </si>
  <si>
    <r>
      <t>VISION:</t>
    </r>
    <r>
      <rPr>
        <sz val="11"/>
        <color theme="1"/>
        <rFont val="Calibri"/>
        <family val="2"/>
        <scheme val="minor"/>
      </rPr>
      <t xml:space="preserve"> Ser una institución reconocidad por su liderazgo en el empleo decente, la protección desarrollo y seguridad social, que facilita la inserción en el empleo formal, la incorporación a la seguridad y garantiza los derechos laborales sustentados en la exelencia, trabajo en equipo y servicios inclusivos de proximidad a la ciudadania. </t>
    </r>
  </si>
  <si>
    <t>MISION: Promover el trabajo decente con el impulso de politicas públicas inclusivas y servicios modernos de proximidad a los actores socio-laborales, a fin de asegurar el acceso al empleo digno, la protección, desarrollo y seguridad social, el ejercicio de los derechos laborales y la paz sociolaboral.</t>
  </si>
  <si>
    <t xml:space="preserve"> 3er y 4to. Trimestre</t>
  </si>
  <si>
    <r>
      <rPr>
        <b/>
        <sz val="11"/>
        <rFont val="Calibri"/>
        <family val="2"/>
        <scheme val="minor"/>
      </rPr>
      <t>Nota:</t>
    </r>
    <r>
      <rPr>
        <sz val="11"/>
        <rFont val="Calibri"/>
        <family val="2"/>
        <scheme val="minor"/>
      </rPr>
      <t xml:space="preserve"> Este analisis fisico-financiero, Julio-Diciembre 2023, solo se realiza a los Programas sustantivos y de producción terminal de este Ministerio de Trabajo: Prog. 012.-( Libre Ejercicio de los Derechos Laborales y Prog. 013.-(Promoción de la Seguridad Social de los Trabajadores y Trabajadoras: Ambiente sano y seguro), Prog. 021.-(Aumento del Empleo) . Las informaciones Estadisticas son productos de los analisis a los registros administrativos y los reportes del Siste Integrado de Gestion Finansiera SIGEF- DEL 2023.</t>
    </r>
  </si>
  <si>
    <t xml:space="preserve">Presupuesto   2023  Modificado Vigente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</si>
</sst>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-* #,##0\ _€_-;\-* #,##0\ _€_-;_-* &quot;-&quot;??\ _€_-;_-@_-"/>
    <numFmt numFmtId="165" formatCode="_(* #,##0_);_(* \(#,##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alibri"/>
      <family val="2"/>
    </font>
    <font>
      <b/>
      <sz val="10"/>
      <color rgb="FF000000"/>
      <name val="Calibri"/>
      <family val="2"/>
      <scheme val="minor"/>
    </font>
    <font>
      <b/>
      <sz val="10"/>
      <name val="Calibri"/>
      <family val="2"/>
    </font>
    <font>
      <b/>
      <sz val="11"/>
      <color rgb="FF000000"/>
      <name val="Calibri"/>
      <family val="2"/>
      <scheme val="minor"/>
    </font>
    <font>
      <sz val="10"/>
      <name val="Arial"/>
      <family val="2"/>
    </font>
    <font>
      <sz val="10"/>
      <name val="Calibri"/>
      <family val="2"/>
    </font>
    <font>
      <sz val="9"/>
      <name val="Calibri"/>
      <family val="2"/>
    </font>
    <font>
      <sz val="12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6" fillId="0" borderId="0"/>
  </cellStyleXfs>
  <cellXfs count="107">
    <xf numFmtId="0" fontId="0" fillId="0" borderId="0" xfId="0"/>
    <xf numFmtId="0" fontId="2" fillId="0" borderId="1" xfId="0" applyFont="1" applyBorder="1"/>
    <xf numFmtId="0" fontId="2" fillId="0" borderId="0" xfId="0" applyFont="1" applyBorder="1"/>
    <xf numFmtId="0" fontId="2" fillId="0" borderId="0" xfId="0" applyFont="1"/>
    <xf numFmtId="0" fontId="2" fillId="2" borderId="0" xfId="0" applyFont="1" applyFill="1"/>
    <xf numFmtId="0" fontId="4" fillId="0" borderId="0" xfId="0" applyFont="1" applyBorder="1"/>
    <xf numFmtId="0" fontId="7" fillId="0" borderId="0" xfId="0" applyFont="1" applyBorder="1"/>
    <xf numFmtId="43" fontId="7" fillId="0" borderId="0" xfId="1" applyFont="1" applyFill="1" applyBorder="1"/>
    <xf numFmtId="0" fontId="8" fillId="0" borderId="0" xfId="0" applyFont="1"/>
    <xf numFmtId="43" fontId="8" fillId="0" borderId="0" xfId="1" applyFont="1" applyFill="1" applyBorder="1"/>
    <xf numFmtId="43" fontId="2" fillId="0" borderId="0" xfId="1" applyFont="1" applyFill="1" applyBorder="1"/>
    <xf numFmtId="0" fontId="4" fillId="0" borderId="0" xfId="0" applyFont="1"/>
    <xf numFmtId="0" fontId="7" fillId="0" borderId="0" xfId="0" applyFont="1"/>
    <xf numFmtId="43" fontId="7" fillId="0" borderId="0" xfId="0" applyNumberFormat="1" applyFont="1"/>
    <xf numFmtId="0" fontId="12" fillId="0" borderId="0" xfId="0" applyFont="1"/>
    <xf numFmtId="0" fontId="12" fillId="2" borderId="2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vertical="center" wrapText="1"/>
    </xf>
    <xf numFmtId="164" fontId="10" fillId="2" borderId="2" xfId="1" applyNumberFormat="1" applyFont="1" applyFill="1" applyBorder="1" applyAlignment="1">
      <alignment vertical="center"/>
    </xf>
    <xf numFmtId="43" fontId="10" fillId="2" borderId="2" xfId="1" applyFont="1" applyFill="1" applyBorder="1" applyAlignment="1">
      <alignment vertical="center"/>
    </xf>
    <xf numFmtId="0" fontId="0" fillId="2" borderId="2" xfId="0" applyFont="1" applyFill="1" applyBorder="1" applyAlignment="1">
      <alignment horizontal="left" vertical="center" wrapText="1"/>
    </xf>
    <xf numFmtId="165" fontId="10" fillId="2" borderId="2" xfId="1" applyNumberFormat="1" applyFont="1" applyFill="1" applyBorder="1" applyAlignment="1">
      <alignment horizontal="center" vertical="center" wrapText="1"/>
    </xf>
    <xf numFmtId="165" fontId="10" fillId="2" borderId="2" xfId="1" applyNumberFormat="1" applyFont="1" applyFill="1" applyBorder="1" applyAlignment="1">
      <alignment horizontal="center" wrapText="1"/>
    </xf>
    <xf numFmtId="164" fontId="10" fillId="2" borderId="2" xfId="1" applyNumberFormat="1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left" vertical="center" wrapText="1"/>
    </xf>
    <xf numFmtId="164" fontId="10" fillId="2" borderId="2" xfId="1" applyNumberFormat="1" applyFont="1" applyFill="1" applyBorder="1" applyAlignment="1">
      <alignment horizontal="center" vertical="center" wrapText="1"/>
    </xf>
    <xf numFmtId="49" fontId="13" fillId="3" borderId="2" xfId="2" applyNumberFormat="1" applyFont="1" applyFill="1" applyBorder="1" applyAlignment="1">
      <alignment horizontal="center" vertical="center" wrapText="1"/>
    </xf>
    <xf numFmtId="0" fontId="12" fillId="5" borderId="2" xfId="0" applyFont="1" applyFill="1" applyBorder="1" applyAlignment="1">
      <alignment horizontal="center" vertical="center" wrapText="1"/>
    </xf>
    <xf numFmtId="0" fontId="10" fillId="5" borderId="2" xfId="0" applyFont="1" applyFill="1" applyBorder="1" applyAlignment="1">
      <alignment horizontal="center" vertical="center" wrapText="1"/>
    </xf>
    <xf numFmtId="0" fontId="12" fillId="6" borderId="2" xfId="0" applyFont="1" applyFill="1" applyBorder="1" applyAlignment="1">
      <alignment horizontal="center" vertical="center"/>
    </xf>
    <xf numFmtId="164" fontId="10" fillId="6" borderId="2" xfId="0" applyNumberFormat="1" applyFont="1" applyFill="1" applyBorder="1" applyAlignment="1">
      <alignment vertical="center" wrapText="1"/>
    </xf>
    <xf numFmtId="49" fontId="13" fillId="6" borderId="2" xfId="2" applyNumberFormat="1" applyFont="1" applyFill="1" applyBorder="1" applyAlignment="1">
      <alignment horizontal="center" vertical="center" wrapText="1"/>
    </xf>
    <xf numFmtId="165" fontId="10" fillId="6" borderId="2" xfId="0" applyNumberFormat="1" applyFont="1" applyFill="1" applyBorder="1" applyAlignment="1">
      <alignment horizontal="left" vertical="center" wrapText="1"/>
    </xf>
    <xf numFmtId="165" fontId="10" fillId="6" borderId="2" xfId="0" applyNumberFormat="1" applyFont="1" applyFill="1" applyBorder="1" applyAlignment="1">
      <alignment vertical="center" wrapText="1"/>
    </xf>
    <xf numFmtId="165" fontId="10" fillId="5" borderId="2" xfId="0" applyNumberFormat="1" applyFont="1" applyFill="1" applyBorder="1" applyAlignment="1">
      <alignment vertical="center" wrapText="1"/>
    </xf>
    <xf numFmtId="165" fontId="5" fillId="6" borderId="2" xfId="0" applyNumberFormat="1" applyFont="1" applyFill="1" applyBorder="1" applyAlignment="1">
      <alignment vertical="center" wrapText="1"/>
    </xf>
    <xf numFmtId="165" fontId="7" fillId="0" borderId="0" xfId="0" applyNumberFormat="1" applyFont="1" applyBorder="1"/>
    <xf numFmtId="0" fontId="8" fillId="0" borderId="0" xfId="0" applyFont="1" applyBorder="1"/>
    <xf numFmtId="43" fontId="10" fillId="0" borderId="2" xfId="1" applyFont="1" applyFill="1" applyBorder="1" applyAlignment="1">
      <alignment vertical="center"/>
    </xf>
    <xf numFmtId="164" fontId="10" fillId="0" borderId="2" xfId="1" applyNumberFormat="1" applyFont="1" applyFill="1" applyBorder="1" applyAlignment="1">
      <alignment vertical="center"/>
    </xf>
    <xf numFmtId="0" fontId="0" fillId="0" borderId="2" xfId="0" applyFont="1" applyFill="1" applyBorder="1" applyAlignment="1">
      <alignment vertical="center" wrapText="1"/>
    </xf>
    <xf numFmtId="165" fontId="10" fillId="0" borderId="2" xfId="1" applyNumberFormat="1" applyFont="1" applyFill="1" applyBorder="1" applyAlignment="1">
      <alignment vertical="center" wrapText="1"/>
    </xf>
    <xf numFmtId="0" fontId="0" fillId="0" borderId="2" xfId="0" applyFont="1" applyFill="1" applyBorder="1" applyAlignment="1">
      <alignment horizontal="left" vertical="center" wrapText="1"/>
    </xf>
    <xf numFmtId="0" fontId="0" fillId="0" borderId="2" xfId="0" applyFont="1" applyFill="1" applyBorder="1"/>
    <xf numFmtId="0" fontId="2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164" fontId="10" fillId="6" borderId="2" xfId="0" applyNumberFormat="1" applyFont="1" applyFill="1" applyBorder="1" applyAlignment="1">
      <alignment horizontal="center" vertical="center" wrapText="1"/>
    </xf>
    <xf numFmtId="165" fontId="10" fillId="6" borderId="2" xfId="0" applyNumberFormat="1" applyFont="1" applyFill="1" applyBorder="1" applyAlignment="1">
      <alignment horizontal="center" vertical="center" wrapText="1"/>
    </xf>
    <xf numFmtId="165" fontId="10" fillId="4" borderId="2" xfId="0" applyNumberFormat="1" applyFont="1" applyFill="1" applyBorder="1" applyAlignment="1">
      <alignment horizontal="center" vertical="center" wrapText="1"/>
    </xf>
    <xf numFmtId="165" fontId="10" fillId="5" borderId="2" xfId="0" applyNumberFormat="1" applyFont="1" applyFill="1" applyBorder="1" applyAlignment="1">
      <alignment horizontal="center" vertical="center" wrapText="1"/>
    </xf>
    <xf numFmtId="164" fontId="10" fillId="0" borderId="2" xfId="1" applyNumberFormat="1" applyFont="1" applyFill="1" applyBorder="1" applyAlignment="1">
      <alignment horizontal="center" vertical="center"/>
    </xf>
    <xf numFmtId="165" fontId="5" fillId="6" borderId="2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43" fontId="10" fillId="2" borderId="2" xfId="1" applyNumberFormat="1" applyFont="1" applyFill="1" applyBorder="1" applyAlignment="1">
      <alignment horizontal="center" vertical="center"/>
    </xf>
    <xf numFmtId="0" fontId="10" fillId="2" borderId="2" xfId="1" applyNumberFormat="1" applyFont="1" applyFill="1" applyBorder="1" applyAlignment="1">
      <alignment horizontal="right" vertical="center"/>
    </xf>
    <xf numFmtId="3" fontId="10" fillId="2" borderId="2" xfId="0" applyNumberFormat="1" applyFont="1" applyFill="1" applyBorder="1" applyAlignment="1">
      <alignment horizontal="right" vertical="center" wrapText="1"/>
    </xf>
    <xf numFmtId="165" fontId="10" fillId="6" borderId="2" xfId="0" applyNumberFormat="1" applyFont="1" applyFill="1" applyBorder="1" applyAlignment="1">
      <alignment horizontal="right" vertical="center" wrapText="1"/>
    </xf>
    <xf numFmtId="165" fontId="10" fillId="5" borderId="2" xfId="0" applyNumberFormat="1" applyFont="1" applyFill="1" applyBorder="1" applyAlignment="1">
      <alignment horizontal="right" vertical="center" wrapText="1"/>
    </xf>
    <xf numFmtId="164" fontId="10" fillId="2" borderId="2" xfId="1" applyNumberFormat="1" applyFont="1" applyFill="1" applyBorder="1" applyAlignment="1">
      <alignment horizontal="right" vertical="center"/>
    </xf>
    <xf numFmtId="3" fontId="10" fillId="6" borderId="2" xfId="0" applyNumberFormat="1" applyFont="1" applyFill="1" applyBorder="1" applyAlignment="1">
      <alignment horizontal="right" vertical="center" wrapText="1"/>
    </xf>
    <xf numFmtId="165" fontId="5" fillId="6" borderId="2" xfId="0" applyNumberFormat="1" applyFont="1" applyFill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7" fillId="0" borderId="0" xfId="0" applyFont="1" applyBorder="1" applyAlignment="1">
      <alignment horizontal="left"/>
    </xf>
    <xf numFmtId="43" fontId="8" fillId="0" borderId="0" xfId="1" applyFont="1" applyFill="1" applyBorder="1" applyAlignment="1">
      <alignment horizontal="left"/>
    </xf>
    <xf numFmtId="43" fontId="2" fillId="0" borderId="0" xfId="1" applyFont="1" applyFill="1" applyBorder="1" applyAlignment="1">
      <alignment horizontal="left"/>
    </xf>
    <xf numFmtId="0" fontId="7" fillId="0" borderId="0" xfId="0" applyFont="1" applyAlignment="1">
      <alignment horizontal="left"/>
    </xf>
    <xf numFmtId="43" fontId="7" fillId="0" borderId="0" xfId="1" applyFont="1" applyFill="1" applyBorder="1" applyAlignment="1">
      <alignment horizontal="left"/>
    </xf>
    <xf numFmtId="0" fontId="2" fillId="0" borderId="0" xfId="0" applyFont="1" applyAlignment="1">
      <alignment horizontal="left"/>
    </xf>
    <xf numFmtId="0" fontId="12" fillId="5" borderId="2" xfId="0" applyFont="1" applyFill="1" applyBorder="1" applyAlignment="1">
      <alignment horizontal="center" vertical="center" wrapText="1"/>
    </xf>
    <xf numFmtId="0" fontId="10" fillId="6" borderId="2" xfId="0" applyFont="1" applyFill="1" applyBorder="1" applyAlignment="1">
      <alignment horizontal="left" vertical="center" wrapText="1"/>
    </xf>
    <xf numFmtId="49" fontId="13" fillId="6" borderId="2" xfId="2" applyNumberFormat="1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left" vertical="center" wrapText="1"/>
    </xf>
    <xf numFmtId="0" fontId="12" fillId="2" borderId="2" xfId="0" applyFont="1" applyFill="1" applyBorder="1" applyAlignment="1">
      <alignment horizontal="center" vertical="center" wrapText="1"/>
    </xf>
    <xf numFmtId="164" fontId="10" fillId="2" borderId="2" xfId="1" applyNumberFormat="1" applyFont="1" applyFill="1" applyBorder="1" applyAlignment="1">
      <alignment horizontal="center" vertical="center"/>
    </xf>
    <xf numFmtId="0" fontId="12" fillId="0" borderId="3" xfId="0" applyFont="1" applyBorder="1" applyAlignment="1">
      <alignment horizontal="left" vertical="center" wrapText="1"/>
    </xf>
    <xf numFmtId="0" fontId="12" fillId="0" borderId="4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10" fillId="2" borderId="0" xfId="0" applyFont="1" applyFill="1" applyBorder="1" applyAlignment="1">
      <alignment horizontal="left" vertical="center" wrapText="1"/>
    </xf>
    <xf numFmtId="0" fontId="12" fillId="5" borderId="2" xfId="0" applyFont="1" applyFill="1" applyBorder="1" applyAlignment="1">
      <alignment horizontal="center" vertical="center"/>
    </xf>
    <xf numFmtId="0" fontId="12" fillId="5" borderId="2" xfId="0" applyFont="1" applyFill="1" applyBorder="1" applyAlignment="1">
      <alignment horizontal="center" wrapText="1"/>
    </xf>
    <xf numFmtId="0" fontId="10" fillId="5" borderId="2" xfId="0" applyFont="1" applyFill="1" applyBorder="1" applyAlignment="1">
      <alignment horizontal="center" vertical="center" wrapText="1"/>
    </xf>
    <xf numFmtId="43" fontId="10" fillId="2" borderId="2" xfId="1" applyFont="1" applyFill="1" applyBorder="1" applyAlignment="1">
      <alignment horizontal="center" vertical="center"/>
    </xf>
    <xf numFmtId="164" fontId="10" fillId="2" borderId="2" xfId="1" applyNumberFormat="1" applyFont="1" applyFill="1" applyBorder="1" applyAlignment="1">
      <alignment horizontal="right" vertical="center"/>
    </xf>
    <xf numFmtId="3" fontId="10" fillId="2" borderId="2" xfId="0" applyNumberFormat="1" applyFont="1" applyFill="1" applyBorder="1" applyAlignment="1">
      <alignment horizontal="right" vertical="center" wrapText="1"/>
    </xf>
    <xf numFmtId="164" fontId="10" fillId="2" borderId="2" xfId="1" applyNumberFormat="1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left" vertical="center" wrapText="1"/>
    </xf>
    <xf numFmtId="0" fontId="12" fillId="0" borderId="2" xfId="0" applyFont="1" applyFill="1" applyBorder="1" applyAlignment="1">
      <alignment horizontal="center" vertical="center" wrapText="1"/>
    </xf>
    <xf numFmtId="165" fontId="10" fillId="0" borderId="2" xfId="1" applyNumberFormat="1" applyFont="1" applyFill="1" applyBorder="1" applyAlignment="1">
      <alignment horizontal="center" vertical="center" wrapText="1"/>
    </xf>
    <xf numFmtId="164" fontId="10" fillId="0" borderId="2" xfId="1" applyNumberFormat="1" applyFont="1" applyFill="1" applyBorder="1" applyAlignment="1">
      <alignment horizontal="center" vertical="center"/>
    </xf>
    <xf numFmtId="43" fontId="10" fillId="0" borderId="2" xfId="1" applyFont="1" applyFill="1" applyBorder="1" applyAlignment="1">
      <alignment horizontal="center" vertical="center"/>
    </xf>
    <xf numFmtId="0" fontId="5" fillId="6" borderId="2" xfId="0" applyFont="1" applyFill="1" applyBorder="1" applyAlignment="1">
      <alignment horizontal="left" vertical="center" wrapText="1"/>
    </xf>
    <xf numFmtId="3" fontId="10" fillId="0" borderId="2" xfId="0" applyNumberFormat="1" applyFont="1" applyFill="1" applyBorder="1" applyAlignment="1">
      <alignment horizontal="right" vertical="center" wrapText="1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1301750</xdr:colOff>
      <xdr:row>0</xdr:row>
      <xdr:rowOff>0</xdr:rowOff>
    </xdr:from>
    <xdr:to>
      <xdr:col>10</xdr:col>
      <xdr:colOff>881288</xdr:colOff>
      <xdr:row>7</xdr:row>
      <xdr:rowOff>127000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86875" y="0"/>
          <a:ext cx="3770538" cy="1651000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56</xdr:row>
      <xdr:rowOff>0</xdr:rowOff>
    </xdr:from>
    <xdr:to>
      <xdr:col>10</xdr:col>
      <xdr:colOff>555625</xdr:colOff>
      <xdr:row>59</xdr:row>
      <xdr:rowOff>142875</xdr:rowOff>
    </xdr:to>
    <xdr:pic>
      <xdr:nvPicPr>
        <xdr:cNvPr id="7" name="Imagen 6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82125" y="28559125"/>
          <a:ext cx="3349625" cy="762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63"/>
  <sheetViews>
    <sheetView tabSelected="1" zoomScale="60" zoomScaleNormal="60" workbookViewId="0">
      <selection activeCell="N58" sqref="N58"/>
    </sheetView>
  </sheetViews>
  <sheetFormatPr baseColWidth="10" defaultColWidth="24" defaultRowHeight="15.75" x14ac:dyDescent="0.25"/>
  <cols>
    <col min="1" max="1" width="7.7109375" style="3" customWidth="1"/>
    <col min="2" max="2" width="31.7109375" style="3" customWidth="1"/>
    <col min="3" max="5" width="8.28515625" style="49" customWidth="1"/>
    <col min="6" max="6" width="24.42578125" style="75" customWidth="1"/>
    <col min="7" max="7" width="31.5703125" style="3" customWidth="1"/>
    <col min="8" max="10" width="21" style="3" customWidth="1"/>
    <col min="11" max="11" width="13.28515625" style="3" customWidth="1"/>
    <col min="12" max="13" width="17.28515625" style="53" customWidth="1"/>
    <col min="14" max="14" width="18.28515625" style="3" customWidth="1"/>
    <col min="15" max="16" width="16.140625" style="3" customWidth="1"/>
    <col min="17" max="17" width="18.28515625" style="3" customWidth="1"/>
    <col min="18" max="18" width="18.28515625" style="53" customWidth="1"/>
    <col min="19" max="19" width="18.28515625" style="3" customWidth="1"/>
    <col min="20" max="16384" width="24" style="3"/>
  </cols>
  <sheetData>
    <row r="1" spans="1:19" x14ac:dyDescent="0.25">
      <c r="A1" s="1"/>
      <c r="B1" s="2"/>
      <c r="C1" s="45"/>
      <c r="D1" s="45"/>
      <c r="E1" s="45"/>
      <c r="F1" s="69"/>
      <c r="G1" s="2"/>
      <c r="H1" s="2"/>
      <c r="I1" s="2"/>
      <c r="J1" s="2"/>
      <c r="K1" s="2"/>
    </row>
    <row r="2" spans="1:19" x14ac:dyDescent="0.25">
      <c r="A2" s="1"/>
      <c r="B2" s="2"/>
      <c r="C2" s="45"/>
      <c r="D2" s="45"/>
      <c r="E2" s="45"/>
      <c r="F2" s="69"/>
      <c r="G2" s="2"/>
      <c r="H2" s="2"/>
      <c r="I2" s="2"/>
      <c r="J2" s="2"/>
      <c r="K2" s="2"/>
    </row>
    <row r="3" spans="1:19" x14ac:dyDescent="0.25">
      <c r="A3" s="1"/>
      <c r="B3" s="2"/>
      <c r="C3" s="45"/>
      <c r="D3" s="45"/>
      <c r="E3" s="45"/>
      <c r="F3" s="69"/>
      <c r="G3" s="2"/>
      <c r="H3" s="2"/>
      <c r="I3" s="2"/>
      <c r="J3" s="2"/>
      <c r="K3" s="2"/>
    </row>
    <row r="4" spans="1:19" x14ac:dyDescent="0.25">
      <c r="A4" s="1"/>
      <c r="B4" s="2"/>
      <c r="C4" s="45"/>
      <c r="D4" s="45"/>
      <c r="E4" s="45"/>
      <c r="F4" s="69"/>
      <c r="G4" s="2"/>
      <c r="H4" s="2"/>
      <c r="I4" s="2"/>
      <c r="J4" s="2"/>
      <c r="K4" s="2"/>
    </row>
    <row r="5" spans="1:19" x14ac:dyDescent="0.25">
      <c r="A5" s="1"/>
      <c r="B5" s="2"/>
      <c r="C5" s="45"/>
      <c r="D5" s="45"/>
      <c r="E5" s="45"/>
      <c r="F5" s="69"/>
      <c r="G5" s="2"/>
      <c r="H5" s="2"/>
      <c r="I5" s="2"/>
      <c r="J5" s="2"/>
      <c r="K5" s="2"/>
    </row>
    <row r="6" spans="1:19" x14ac:dyDescent="0.25">
      <c r="A6" s="1"/>
      <c r="B6" s="2"/>
      <c r="C6" s="45"/>
      <c r="D6" s="45"/>
      <c r="E6" s="45"/>
      <c r="F6" s="69"/>
      <c r="G6" s="2"/>
      <c r="H6" s="2"/>
      <c r="I6" s="2"/>
      <c r="J6" s="2"/>
      <c r="K6" s="2"/>
    </row>
    <row r="7" spans="1:19" ht="22.5" customHeight="1" x14ac:dyDescent="0.25">
      <c r="A7" s="84"/>
      <c r="B7" s="85"/>
      <c r="C7" s="85"/>
      <c r="D7" s="85"/>
      <c r="E7" s="85"/>
      <c r="F7" s="85"/>
      <c r="G7" s="85"/>
      <c r="H7" s="85"/>
      <c r="I7" s="85"/>
      <c r="J7" s="85"/>
      <c r="K7" s="85"/>
    </row>
    <row r="8" spans="1:19" x14ac:dyDescent="0.25">
      <c r="A8" s="86"/>
      <c r="B8" s="87"/>
      <c r="C8" s="87"/>
      <c r="D8" s="87"/>
      <c r="E8" s="87"/>
      <c r="F8" s="87"/>
      <c r="G8" s="87"/>
      <c r="H8" s="87"/>
      <c r="I8" s="87"/>
      <c r="J8" s="87"/>
      <c r="K8" s="87"/>
    </row>
    <row r="9" spans="1:19" ht="21" customHeight="1" x14ac:dyDescent="0.25">
      <c r="A9" s="88" t="s">
        <v>0</v>
      </c>
      <c r="B9" s="89"/>
      <c r="C9" s="89"/>
      <c r="D9" s="89"/>
      <c r="E9" s="89"/>
      <c r="F9" s="89"/>
      <c r="G9" s="89"/>
      <c r="H9" s="89"/>
      <c r="I9" s="89"/>
      <c r="J9" s="89"/>
      <c r="K9" s="89"/>
      <c r="L9" s="89"/>
      <c r="M9" s="89"/>
      <c r="N9" s="89"/>
      <c r="O9" s="89"/>
      <c r="P9" s="89"/>
      <c r="Q9" s="89"/>
      <c r="R9" s="89"/>
      <c r="S9" s="89"/>
    </row>
    <row r="10" spans="1:19" ht="23.25" customHeight="1" x14ac:dyDescent="0.25">
      <c r="A10" s="88" t="s">
        <v>1</v>
      </c>
      <c r="B10" s="89"/>
      <c r="C10" s="89"/>
      <c r="D10" s="89"/>
      <c r="E10" s="89"/>
      <c r="F10" s="89"/>
      <c r="G10" s="89"/>
      <c r="H10" s="89"/>
      <c r="I10" s="89"/>
      <c r="J10" s="89"/>
      <c r="K10" s="89"/>
      <c r="L10" s="89"/>
      <c r="M10" s="89"/>
      <c r="N10" s="89"/>
      <c r="O10" s="89"/>
      <c r="P10" s="89"/>
      <c r="Q10" s="89"/>
      <c r="R10" s="89"/>
      <c r="S10" s="89"/>
    </row>
    <row r="11" spans="1:19" ht="29.25" customHeight="1" x14ac:dyDescent="0.25">
      <c r="A11" s="90" t="s">
        <v>87</v>
      </c>
      <c r="B11" s="91"/>
      <c r="C11" s="91"/>
      <c r="D11" s="91"/>
      <c r="E11" s="91"/>
      <c r="F11" s="91"/>
      <c r="G11" s="91"/>
      <c r="H11" s="91"/>
      <c r="I11" s="91"/>
      <c r="J11" s="91"/>
      <c r="K11" s="91"/>
      <c r="L11" s="91"/>
      <c r="M11" s="91"/>
      <c r="N11" s="91"/>
      <c r="O11" s="91"/>
      <c r="P11" s="91"/>
      <c r="Q11" s="91"/>
      <c r="R11" s="91"/>
      <c r="S11" s="91"/>
    </row>
    <row r="12" spans="1:19" ht="23.25" customHeight="1" x14ac:dyDescent="0.25">
      <c r="A12" s="90" t="s">
        <v>86</v>
      </c>
      <c r="B12" s="91"/>
      <c r="C12" s="91"/>
      <c r="D12" s="91"/>
      <c r="E12" s="91"/>
      <c r="F12" s="91"/>
      <c r="G12" s="91"/>
      <c r="H12" s="91"/>
      <c r="I12" s="91"/>
      <c r="J12" s="91"/>
      <c r="K12" s="91"/>
      <c r="L12" s="91"/>
      <c r="M12" s="91"/>
      <c r="N12" s="91"/>
      <c r="O12" s="91"/>
      <c r="P12" s="91"/>
      <c r="Q12" s="91"/>
      <c r="R12" s="91"/>
      <c r="S12" s="91"/>
    </row>
    <row r="13" spans="1:19" ht="39" customHeight="1" x14ac:dyDescent="0.25">
      <c r="A13" s="92" t="s">
        <v>2</v>
      </c>
      <c r="B13" s="93" t="s">
        <v>3</v>
      </c>
      <c r="C13" s="93"/>
      <c r="D13" s="93"/>
      <c r="E13" s="93"/>
      <c r="F13" s="93"/>
      <c r="G13" s="93"/>
      <c r="H13" s="93"/>
      <c r="I13" s="93"/>
      <c r="J13" s="93"/>
      <c r="K13" s="93"/>
      <c r="L13" s="76" t="s">
        <v>4</v>
      </c>
      <c r="M13" s="76"/>
      <c r="N13" s="76" t="s">
        <v>5</v>
      </c>
      <c r="O13" s="76" t="s">
        <v>6</v>
      </c>
      <c r="P13" s="76"/>
      <c r="Q13" s="76" t="s">
        <v>7</v>
      </c>
      <c r="R13" s="76" t="s">
        <v>8</v>
      </c>
      <c r="S13" s="76"/>
    </row>
    <row r="14" spans="1:19" ht="37.5" customHeight="1" x14ac:dyDescent="0.25">
      <c r="A14" s="92"/>
      <c r="B14" s="76" t="s">
        <v>9</v>
      </c>
      <c r="C14" s="94" t="s">
        <v>10</v>
      </c>
      <c r="D14" s="94"/>
      <c r="E14" s="94"/>
      <c r="F14" s="76" t="s">
        <v>11</v>
      </c>
      <c r="G14" s="76" t="s">
        <v>12</v>
      </c>
      <c r="H14" s="76" t="s">
        <v>13</v>
      </c>
      <c r="I14" s="76" t="s">
        <v>14</v>
      </c>
      <c r="J14" s="76" t="s">
        <v>90</v>
      </c>
      <c r="K14" s="76" t="s">
        <v>15</v>
      </c>
      <c r="L14" s="76" t="s">
        <v>88</v>
      </c>
      <c r="M14" s="76"/>
      <c r="N14" s="76"/>
      <c r="O14" s="76" t="s">
        <v>88</v>
      </c>
      <c r="P14" s="76"/>
      <c r="Q14" s="76"/>
      <c r="R14" s="28" t="s">
        <v>16</v>
      </c>
      <c r="S14" s="28" t="s">
        <v>17</v>
      </c>
    </row>
    <row r="15" spans="1:19" ht="48.75" customHeight="1" x14ac:dyDescent="0.25">
      <c r="A15" s="92"/>
      <c r="B15" s="76"/>
      <c r="C15" s="29" t="s">
        <v>18</v>
      </c>
      <c r="D15" s="29" t="s">
        <v>19</v>
      </c>
      <c r="E15" s="29" t="s">
        <v>20</v>
      </c>
      <c r="F15" s="76"/>
      <c r="G15" s="76"/>
      <c r="H15" s="76"/>
      <c r="I15" s="76"/>
      <c r="J15" s="76"/>
      <c r="K15" s="76"/>
      <c r="L15" s="28" t="s">
        <v>21</v>
      </c>
      <c r="M15" s="28" t="s">
        <v>22</v>
      </c>
      <c r="N15" s="76"/>
      <c r="O15" s="28" t="s">
        <v>23</v>
      </c>
      <c r="P15" s="28" t="s">
        <v>24</v>
      </c>
      <c r="Q15" s="76"/>
      <c r="R15" s="28" t="s">
        <v>25</v>
      </c>
      <c r="S15" s="28" t="s">
        <v>26</v>
      </c>
    </row>
    <row r="16" spans="1:19" ht="28.5" customHeight="1" x14ac:dyDescent="0.25">
      <c r="A16" s="30"/>
      <c r="B16" s="77" t="s">
        <v>27</v>
      </c>
      <c r="C16" s="77"/>
      <c r="D16" s="77"/>
      <c r="E16" s="77"/>
      <c r="F16" s="77"/>
      <c r="G16" s="77"/>
      <c r="H16" s="31">
        <f t="shared" ref="H16:K16" si="0">H17+H18+H19+H20+H21+H22+H23+H24+H25+H26</f>
        <v>325386706</v>
      </c>
      <c r="I16" s="31">
        <f t="shared" si="0"/>
        <v>91933665</v>
      </c>
      <c r="J16" s="31">
        <f t="shared" si="0"/>
        <v>417320371</v>
      </c>
      <c r="K16" s="31">
        <f t="shared" si="0"/>
        <v>78043</v>
      </c>
      <c r="L16" s="54">
        <v>39025</v>
      </c>
      <c r="M16" s="54">
        <v>234452386.43000001</v>
      </c>
      <c r="N16" s="31">
        <v>234452386.43000001</v>
      </c>
      <c r="O16" s="31">
        <v>35794</v>
      </c>
      <c r="P16" s="31">
        <v>198499545.69999999</v>
      </c>
      <c r="Q16" s="31">
        <v>198499545.69999996</v>
      </c>
      <c r="R16" s="54">
        <v>77.391749935946706</v>
      </c>
      <c r="S16" s="31">
        <v>80.989052074613042</v>
      </c>
    </row>
    <row r="17" spans="1:19" ht="51.75" customHeight="1" x14ac:dyDescent="0.25">
      <c r="A17" s="78">
        <v>5874</v>
      </c>
      <c r="B17" s="79" t="s">
        <v>28</v>
      </c>
      <c r="C17" s="80">
        <v>3</v>
      </c>
      <c r="D17" s="80">
        <v>3.3</v>
      </c>
      <c r="E17" s="80" t="s">
        <v>29</v>
      </c>
      <c r="F17" s="79" t="s">
        <v>30</v>
      </c>
      <c r="G17" s="18" t="s">
        <v>31</v>
      </c>
      <c r="H17" s="19">
        <v>21715061</v>
      </c>
      <c r="I17" s="20">
        <v>174425175.72</v>
      </c>
      <c r="J17" s="20">
        <f>H17+I17</f>
        <v>196140236.72</v>
      </c>
      <c r="K17" s="96">
        <v>63500</v>
      </c>
      <c r="L17" s="24">
        <v>0</v>
      </c>
      <c r="M17" s="24">
        <v>140532734.5</v>
      </c>
      <c r="N17" s="81">
        <v>218976606.86000001</v>
      </c>
      <c r="O17" s="19">
        <v>0</v>
      </c>
      <c r="P17" s="20">
        <v>148478653</v>
      </c>
      <c r="Q17" s="95">
        <v>183232029.57999998</v>
      </c>
      <c r="R17" s="26"/>
      <c r="S17" s="95">
        <v>83.676531574510662</v>
      </c>
    </row>
    <row r="18" spans="1:19" ht="54" customHeight="1" x14ac:dyDescent="0.25">
      <c r="A18" s="78"/>
      <c r="B18" s="79"/>
      <c r="C18" s="80"/>
      <c r="D18" s="80"/>
      <c r="E18" s="80"/>
      <c r="F18" s="79"/>
      <c r="G18" s="18" t="s">
        <v>32</v>
      </c>
      <c r="H18" s="19">
        <v>259350409</v>
      </c>
      <c r="I18" s="20">
        <v>-73844409.870000005</v>
      </c>
      <c r="J18" s="20">
        <f t="shared" ref="J18:J26" si="1">H18+I18</f>
        <v>185505999.13</v>
      </c>
      <c r="K18" s="96"/>
      <c r="L18" s="24">
        <v>31750</v>
      </c>
      <c r="M18" s="24">
        <v>78443872.359999999</v>
      </c>
      <c r="N18" s="81"/>
      <c r="O18" s="19">
        <v>21239</v>
      </c>
      <c r="P18" s="20">
        <v>34753376.579999998</v>
      </c>
      <c r="Q18" s="95"/>
      <c r="R18" s="26">
        <v>66.894488188976382</v>
      </c>
      <c r="S18" s="95"/>
    </row>
    <row r="19" spans="1:19" ht="54" customHeight="1" x14ac:dyDescent="0.25">
      <c r="A19" s="32" t="s">
        <v>33</v>
      </c>
      <c r="B19" s="18" t="s">
        <v>34</v>
      </c>
      <c r="C19" s="15">
        <v>3</v>
      </c>
      <c r="D19" s="15">
        <v>3.3</v>
      </c>
      <c r="E19" s="15" t="s">
        <v>29</v>
      </c>
      <c r="F19" s="21" t="s">
        <v>35</v>
      </c>
      <c r="G19" s="18" t="s">
        <v>36</v>
      </c>
      <c r="H19" s="19">
        <v>10588531</v>
      </c>
      <c r="I19" s="20">
        <v>-650657.89</v>
      </c>
      <c r="J19" s="20">
        <f t="shared" si="1"/>
        <v>9937873.1099999994</v>
      </c>
      <c r="K19" s="63">
        <v>35</v>
      </c>
      <c r="L19" s="24">
        <v>19</v>
      </c>
      <c r="M19" s="24">
        <v>5160482.12</v>
      </c>
      <c r="N19" s="19">
        <v>5160482.12</v>
      </c>
      <c r="O19" s="19">
        <v>26</v>
      </c>
      <c r="P19" s="20">
        <v>4790043.74</v>
      </c>
      <c r="Q19" s="20">
        <v>4790043.74</v>
      </c>
      <c r="R19" s="26">
        <v>136.84210526315789</v>
      </c>
      <c r="S19" s="20">
        <v>102.10379556551976</v>
      </c>
    </row>
    <row r="20" spans="1:19" ht="65.25" customHeight="1" x14ac:dyDescent="0.25">
      <c r="A20" s="32" t="s">
        <v>37</v>
      </c>
      <c r="B20" s="18" t="s">
        <v>38</v>
      </c>
      <c r="C20" s="15">
        <v>3</v>
      </c>
      <c r="D20" s="15">
        <v>3.3</v>
      </c>
      <c r="E20" s="15" t="s">
        <v>29</v>
      </c>
      <c r="F20" s="21" t="s">
        <v>39</v>
      </c>
      <c r="G20" s="18" t="s">
        <v>40</v>
      </c>
      <c r="H20" s="19">
        <v>7623966</v>
      </c>
      <c r="I20" s="20">
        <v>995383.4</v>
      </c>
      <c r="J20" s="20">
        <f t="shared" si="1"/>
        <v>8619349.4000000004</v>
      </c>
      <c r="K20" s="63">
        <v>5</v>
      </c>
      <c r="L20" s="24">
        <v>3</v>
      </c>
      <c r="M20" s="24">
        <v>4442758.25</v>
      </c>
      <c r="N20" s="19">
        <v>4442758.25</v>
      </c>
      <c r="O20" s="19">
        <v>1</v>
      </c>
      <c r="P20" s="20">
        <v>3705988.95</v>
      </c>
      <c r="Q20" s="20">
        <v>3705988.95</v>
      </c>
      <c r="R20" s="26">
        <v>33.333333333333329</v>
      </c>
      <c r="S20" s="20">
        <v>83.416399035441557</v>
      </c>
    </row>
    <row r="21" spans="1:19" ht="69.75" customHeight="1" x14ac:dyDescent="0.25">
      <c r="A21" s="78">
        <v>6810</v>
      </c>
      <c r="B21" s="79" t="s">
        <v>41</v>
      </c>
      <c r="C21" s="80">
        <v>3</v>
      </c>
      <c r="D21" s="80">
        <v>3.3</v>
      </c>
      <c r="E21" s="80" t="s">
        <v>29</v>
      </c>
      <c r="F21" s="79" t="s">
        <v>42</v>
      </c>
      <c r="G21" s="18" t="s">
        <v>43</v>
      </c>
      <c r="H21" s="22">
        <v>640000</v>
      </c>
      <c r="I21" s="23"/>
      <c r="J21" s="20">
        <f t="shared" si="1"/>
        <v>640000</v>
      </c>
      <c r="K21" s="63"/>
      <c r="L21" s="24">
        <v>2</v>
      </c>
      <c r="M21" s="24">
        <v>320000</v>
      </c>
      <c r="N21" s="81">
        <v>5446343</v>
      </c>
      <c r="O21" s="19">
        <v>0</v>
      </c>
      <c r="P21" s="20">
        <v>264800</v>
      </c>
      <c r="Q21" s="95">
        <v>6491128.04</v>
      </c>
      <c r="R21" s="62">
        <v>0</v>
      </c>
      <c r="S21" s="95">
        <v>119.18323983634522</v>
      </c>
    </row>
    <row r="22" spans="1:19" ht="82.5" customHeight="1" x14ac:dyDescent="0.25">
      <c r="A22" s="78"/>
      <c r="B22" s="79"/>
      <c r="C22" s="80"/>
      <c r="D22" s="80"/>
      <c r="E22" s="80"/>
      <c r="F22" s="79"/>
      <c r="G22" s="18" t="s">
        <v>44</v>
      </c>
      <c r="H22" s="22">
        <v>395000</v>
      </c>
      <c r="I22" s="23"/>
      <c r="J22" s="20">
        <f t="shared" si="1"/>
        <v>395000</v>
      </c>
      <c r="K22" s="63">
        <v>5203</v>
      </c>
      <c r="L22" s="24">
        <v>2501</v>
      </c>
      <c r="M22" s="24">
        <v>197500</v>
      </c>
      <c r="N22" s="81"/>
      <c r="O22" s="19">
        <v>6320</v>
      </c>
      <c r="P22" s="20">
        <v>107485.61</v>
      </c>
      <c r="Q22" s="95"/>
      <c r="R22" s="61">
        <v>252.69892043182728</v>
      </c>
      <c r="S22" s="95"/>
    </row>
    <row r="23" spans="1:19" ht="57" customHeight="1" x14ac:dyDescent="0.25">
      <c r="A23" s="78"/>
      <c r="B23" s="79"/>
      <c r="C23" s="80"/>
      <c r="D23" s="80"/>
      <c r="E23" s="80"/>
      <c r="F23" s="79"/>
      <c r="G23" s="18" t="s">
        <v>45</v>
      </c>
      <c r="H23" s="22">
        <v>10185834</v>
      </c>
      <c r="I23" s="20">
        <v>-65000</v>
      </c>
      <c r="J23" s="20">
        <f t="shared" si="1"/>
        <v>10120834</v>
      </c>
      <c r="K23" s="63"/>
      <c r="L23" s="24">
        <v>100</v>
      </c>
      <c r="M23" s="24">
        <v>4928843</v>
      </c>
      <c r="N23" s="81"/>
      <c r="O23" s="19">
        <v>124</v>
      </c>
      <c r="P23" s="20">
        <v>6118842.4299999997</v>
      </c>
      <c r="Q23" s="95"/>
      <c r="R23" s="61">
        <v>124</v>
      </c>
      <c r="S23" s="95"/>
    </row>
    <row r="24" spans="1:19" ht="73.5" customHeight="1" x14ac:dyDescent="0.25">
      <c r="A24" s="32">
        <v>6811</v>
      </c>
      <c r="B24" s="18" t="s">
        <v>46</v>
      </c>
      <c r="C24" s="15">
        <v>3</v>
      </c>
      <c r="D24" s="15">
        <v>3.3</v>
      </c>
      <c r="E24" s="15" t="s">
        <v>29</v>
      </c>
      <c r="F24" s="21" t="s">
        <v>47</v>
      </c>
      <c r="G24" s="18" t="s">
        <v>48</v>
      </c>
      <c r="H24" s="22">
        <v>2059449</v>
      </c>
      <c r="I24" s="20">
        <v>-1160000</v>
      </c>
      <c r="J24" s="20">
        <f t="shared" si="1"/>
        <v>899449</v>
      </c>
      <c r="K24" s="63">
        <v>2800</v>
      </c>
      <c r="L24" s="24">
        <v>1400</v>
      </c>
      <c r="M24" s="24">
        <v>283058</v>
      </c>
      <c r="N24" s="19">
        <v>283058</v>
      </c>
      <c r="O24" s="19">
        <v>1302</v>
      </c>
      <c r="P24" s="20">
        <v>137217.19</v>
      </c>
      <c r="Q24" s="20">
        <v>137217.19</v>
      </c>
      <c r="R24" s="26">
        <v>93</v>
      </c>
      <c r="S24" s="20">
        <v>48.476704421002061</v>
      </c>
    </row>
    <row r="25" spans="1:19" ht="81.75" customHeight="1" x14ac:dyDescent="0.25">
      <c r="A25" s="78">
        <v>6812</v>
      </c>
      <c r="B25" s="79" t="s">
        <v>49</v>
      </c>
      <c r="C25" s="80">
        <v>3</v>
      </c>
      <c r="D25" s="80">
        <v>3.3</v>
      </c>
      <c r="E25" s="80" t="s">
        <v>29</v>
      </c>
      <c r="F25" s="79" t="s">
        <v>50</v>
      </c>
      <c r="G25" s="18" t="s">
        <v>51</v>
      </c>
      <c r="H25" s="22">
        <v>4326968</v>
      </c>
      <c r="I25" s="20">
        <v>-3818000</v>
      </c>
      <c r="J25" s="20">
        <f t="shared" si="1"/>
        <v>508968</v>
      </c>
      <c r="K25" s="97">
        <v>6500</v>
      </c>
      <c r="L25" s="81">
        <v>3250</v>
      </c>
      <c r="M25" s="81">
        <v>143138.20000000001</v>
      </c>
      <c r="N25" s="81">
        <v>143138.20000000001</v>
      </c>
      <c r="O25" s="81">
        <v>6782</v>
      </c>
      <c r="P25" s="95">
        <v>143138.20000000001</v>
      </c>
      <c r="Q25" s="95">
        <v>143138.20000000001</v>
      </c>
      <c r="R25" s="98">
        <v>208.67692307692306</v>
      </c>
      <c r="S25" s="95">
        <v>100</v>
      </c>
    </row>
    <row r="26" spans="1:19" ht="60" customHeight="1" x14ac:dyDescent="0.25">
      <c r="A26" s="78"/>
      <c r="B26" s="79"/>
      <c r="C26" s="80"/>
      <c r="D26" s="80">
        <v>3.3</v>
      </c>
      <c r="E26" s="80" t="s">
        <v>29</v>
      </c>
      <c r="F26" s="79"/>
      <c r="G26" s="18" t="s">
        <v>52</v>
      </c>
      <c r="H26" s="22">
        <v>8501488</v>
      </c>
      <c r="I26" s="20">
        <v>-3948826.36</v>
      </c>
      <c r="J26" s="20">
        <f t="shared" si="1"/>
        <v>4552661.6400000006</v>
      </c>
      <c r="K26" s="97"/>
      <c r="L26" s="81"/>
      <c r="M26" s="81"/>
      <c r="N26" s="81"/>
      <c r="O26" s="81"/>
      <c r="P26" s="95"/>
      <c r="Q26" s="95"/>
      <c r="R26" s="98"/>
      <c r="S26" s="95"/>
    </row>
    <row r="27" spans="1:19" ht="28.5" customHeight="1" x14ac:dyDescent="0.25">
      <c r="A27" s="77" t="s">
        <v>53</v>
      </c>
      <c r="B27" s="77"/>
      <c r="C27" s="77"/>
      <c r="D27" s="77"/>
      <c r="E27" s="77"/>
      <c r="F27" s="77"/>
      <c r="G27" s="77"/>
      <c r="H27" s="33">
        <f>SUM(H28:H30)</f>
        <v>70588060</v>
      </c>
      <c r="I27" s="33">
        <f>SUM(I28:I30)</f>
        <v>-57530212.229999997</v>
      </c>
      <c r="J27" s="33">
        <f>SUM(J28:J30)</f>
        <v>13057847.770000003</v>
      </c>
      <c r="K27" s="64">
        <f>SUM(K28:K30)</f>
        <v>1525</v>
      </c>
      <c r="L27" s="55">
        <v>768</v>
      </c>
      <c r="M27" s="55">
        <v>30834</v>
      </c>
      <c r="N27" s="33">
        <v>30834</v>
      </c>
      <c r="O27" s="33">
        <v>2313</v>
      </c>
      <c r="P27" s="33">
        <v>2897577.33</v>
      </c>
      <c r="Q27" s="33">
        <v>2897577.33</v>
      </c>
      <c r="R27" s="55">
        <v>788.252427184466</v>
      </c>
      <c r="S27" s="33">
        <v>0</v>
      </c>
    </row>
    <row r="28" spans="1:19" ht="66" customHeight="1" x14ac:dyDescent="0.25">
      <c r="A28" s="78">
        <v>6814</v>
      </c>
      <c r="B28" s="79" t="s">
        <v>54</v>
      </c>
      <c r="C28" s="80">
        <v>2</v>
      </c>
      <c r="D28" s="80">
        <v>2.2999999999999998</v>
      </c>
      <c r="E28" s="80" t="s">
        <v>55</v>
      </c>
      <c r="F28" s="79" t="s">
        <v>56</v>
      </c>
      <c r="G28" s="18" t="s">
        <v>57</v>
      </c>
      <c r="H28" s="22">
        <v>69138060</v>
      </c>
      <c r="I28" s="20">
        <v>-56400212.229999997</v>
      </c>
      <c r="J28" s="22">
        <f>H28+I28</f>
        <v>12737847.770000003</v>
      </c>
      <c r="K28" s="97">
        <v>300</v>
      </c>
      <c r="L28" s="24">
        <v>150</v>
      </c>
      <c r="M28" s="24">
        <v>0</v>
      </c>
      <c r="N28" s="81"/>
      <c r="O28" s="19">
        <v>820</v>
      </c>
      <c r="P28" s="95">
        <v>2897577.33</v>
      </c>
      <c r="Q28" s="95">
        <v>2897577.33</v>
      </c>
      <c r="R28" s="24">
        <v>546.66666666666663</v>
      </c>
      <c r="S28" s="95" t="s">
        <v>58</v>
      </c>
    </row>
    <row r="29" spans="1:19" ht="65.25" customHeight="1" x14ac:dyDescent="0.25">
      <c r="A29" s="78"/>
      <c r="B29" s="79"/>
      <c r="C29" s="80"/>
      <c r="D29" s="80"/>
      <c r="E29" s="80"/>
      <c r="F29" s="79"/>
      <c r="G29" s="18" t="s">
        <v>59</v>
      </c>
      <c r="H29" s="22">
        <v>655000</v>
      </c>
      <c r="I29" s="19">
        <v>-655000</v>
      </c>
      <c r="J29" s="22">
        <f t="shared" ref="J29:J30" si="2">H29+I29</f>
        <v>0</v>
      </c>
      <c r="K29" s="97"/>
      <c r="L29" s="24"/>
      <c r="M29" s="24"/>
      <c r="N29" s="81"/>
      <c r="O29" s="19">
        <v>0</v>
      </c>
      <c r="P29" s="95"/>
      <c r="Q29" s="95"/>
      <c r="R29" s="24"/>
      <c r="S29" s="95"/>
    </row>
    <row r="30" spans="1:19" ht="75" customHeight="1" x14ac:dyDescent="0.25">
      <c r="A30" s="32">
        <v>6813</v>
      </c>
      <c r="B30" s="18" t="s">
        <v>60</v>
      </c>
      <c r="C30" s="15">
        <v>2</v>
      </c>
      <c r="D30" s="15">
        <v>2.2999999999999998</v>
      </c>
      <c r="E30" s="15" t="s">
        <v>55</v>
      </c>
      <c r="F30" s="21" t="s">
        <v>50</v>
      </c>
      <c r="G30" s="18" t="s">
        <v>61</v>
      </c>
      <c r="H30" s="22">
        <v>795000</v>
      </c>
      <c r="I30" s="19">
        <v>-475000</v>
      </c>
      <c r="J30" s="22">
        <f t="shared" si="2"/>
        <v>320000</v>
      </c>
      <c r="K30" s="63">
        <v>1225</v>
      </c>
      <c r="L30" s="24">
        <v>618</v>
      </c>
      <c r="M30" s="24">
        <v>30834</v>
      </c>
      <c r="N30" s="19">
        <v>30834</v>
      </c>
      <c r="O30" s="19">
        <v>1493</v>
      </c>
      <c r="P30" s="20">
        <v>0</v>
      </c>
      <c r="Q30" s="20"/>
      <c r="R30" s="24">
        <v>241.58576051779934</v>
      </c>
      <c r="S30" s="24" t="s">
        <v>58</v>
      </c>
    </row>
    <row r="31" spans="1:19" ht="28.5" customHeight="1" x14ac:dyDescent="0.25">
      <c r="A31" s="77" t="s">
        <v>62</v>
      </c>
      <c r="B31" s="77"/>
      <c r="C31" s="77"/>
      <c r="D31" s="77"/>
      <c r="E31" s="77"/>
      <c r="F31" s="77"/>
      <c r="G31" s="77"/>
      <c r="H31" s="33">
        <f t="shared" ref="H31:K31" si="3">H32+H37+H47</f>
        <v>482600000</v>
      </c>
      <c r="I31" s="33">
        <f t="shared" si="3"/>
        <v>0</v>
      </c>
      <c r="J31" s="33">
        <f t="shared" si="3"/>
        <v>482600000</v>
      </c>
      <c r="K31" s="64">
        <f t="shared" si="3"/>
        <v>66058</v>
      </c>
      <c r="L31" s="55">
        <v>34626</v>
      </c>
      <c r="M31" s="55">
        <v>242319200.00999999</v>
      </c>
      <c r="N31" s="33">
        <v>130504805.75</v>
      </c>
      <c r="O31" s="33">
        <v>30609</v>
      </c>
      <c r="P31" s="33">
        <v>255828426.34</v>
      </c>
      <c r="Q31" s="33">
        <v>255828426.34</v>
      </c>
      <c r="R31" s="55">
        <v>0</v>
      </c>
      <c r="S31" s="33">
        <v>0</v>
      </c>
    </row>
    <row r="32" spans="1:19" ht="24" customHeight="1" x14ac:dyDescent="0.25">
      <c r="A32" s="25"/>
      <c r="B32" s="25"/>
      <c r="C32" s="17"/>
      <c r="D32" s="17"/>
      <c r="E32" s="17"/>
      <c r="F32" s="25"/>
      <c r="G32" s="25"/>
      <c r="H32" s="35">
        <f t="shared" ref="H32:K32" si="4">SUM(H33:H36)</f>
        <v>261410616</v>
      </c>
      <c r="I32" s="35">
        <f t="shared" si="4"/>
        <v>2847231.74</v>
      </c>
      <c r="J32" s="35">
        <f t="shared" si="4"/>
        <v>264257847.73999998</v>
      </c>
      <c r="K32" s="65">
        <f t="shared" si="4"/>
        <v>2585</v>
      </c>
      <c r="L32" s="56">
        <v>1448</v>
      </c>
      <c r="M32" s="57">
        <v>130504805.75</v>
      </c>
      <c r="N32" s="35">
        <v>130504805.75</v>
      </c>
      <c r="O32" s="35">
        <v>928</v>
      </c>
      <c r="P32" s="35">
        <v>128406002.53</v>
      </c>
      <c r="Q32" s="35">
        <v>128406002.53</v>
      </c>
      <c r="R32" s="57"/>
      <c r="S32" s="35"/>
    </row>
    <row r="33" spans="1:19" s="4" customFormat="1" ht="68.25" customHeight="1" x14ac:dyDescent="0.25">
      <c r="A33" s="78" t="s">
        <v>63</v>
      </c>
      <c r="B33" s="79" t="s">
        <v>64</v>
      </c>
      <c r="C33" s="99">
        <v>3</v>
      </c>
      <c r="D33" s="99">
        <v>3.4</v>
      </c>
      <c r="E33" s="99" t="s">
        <v>65</v>
      </c>
      <c r="F33" s="79" t="s">
        <v>66</v>
      </c>
      <c r="G33" s="18" t="s">
        <v>67</v>
      </c>
      <c r="H33" s="22">
        <v>209764322</v>
      </c>
      <c r="I33" s="20">
        <v>-4139575.4</v>
      </c>
      <c r="J33" s="22">
        <f>H33+I33</f>
        <v>205624746.59999999</v>
      </c>
      <c r="K33" s="96">
        <v>2160</v>
      </c>
      <c r="L33" s="81">
        <v>1205</v>
      </c>
      <c r="M33" s="24">
        <v>100917628.01000001</v>
      </c>
      <c r="N33" s="81">
        <v>115761397.01000001</v>
      </c>
      <c r="O33" s="81">
        <v>500</v>
      </c>
      <c r="P33" s="20">
        <v>107013423.56</v>
      </c>
      <c r="Q33" s="95">
        <v>122295294.13</v>
      </c>
      <c r="R33" s="81">
        <v>41.49377593360996</v>
      </c>
      <c r="S33" s="95">
        <v>105.64427977612914</v>
      </c>
    </row>
    <row r="34" spans="1:19" s="4" customFormat="1" ht="100.5" customHeight="1" x14ac:dyDescent="0.25">
      <c r="A34" s="78"/>
      <c r="B34" s="79"/>
      <c r="C34" s="99"/>
      <c r="D34" s="99"/>
      <c r="E34" s="99"/>
      <c r="F34" s="79"/>
      <c r="G34" s="18" t="s">
        <v>68</v>
      </c>
      <c r="H34" s="22">
        <v>3025000</v>
      </c>
      <c r="I34" s="19"/>
      <c r="J34" s="22">
        <f t="shared" ref="J34:J36" si="5">H34+I34</f>
        <v>3025000</v>
      </c>
      <c r="K34" s="96"/>
      <c r="L34" s="81"/>
      <c r="M34" s="24">
        <v>1512500</v>
      </c>
      <c r="N34" s="81"/>
      <c r="O34" s="81"/>
      <c r="P34" s="20">
        <v>969672.02</v>
      </c>
      <c r="Q34" s="95"/>
      <c r="R34" s="81"/>
      <c r="S34" s="95"/>
    </row>
    <row r="35" spans="1:19" s="4" customFormat="1" ht="51" customHeight="1" x14ac:dyDescent="0.25">
      <c r="A35" s="78"/>
      <c r="B35" s="79"/>
      <c r="C35" s="99"/>
      <c r="D35" s="99"/>
      <c r="E35" s="99"/>
      <c r="F35" s="79"/>
      <c r="G35" s="18" t="s">
        <v>69</v>
      </c>
      <c r="H35" s="22">
        <v>26662538</v>
      </c>
      <c r="I35" s="20">
        <v>2092521.41</v>
      </c>
      <c r="J35" s="22">
        <f>H35+I35</f>
        <v>28755059.41</v>
      </c>
      <c r="K35" s="66">
        <v>180</v>
      </c>
      <c r="L35" s="24">
        <v>90</v>
      </c>
      <c r="M35" s="24">
        <v>13331269</v>
      </c>
      <c r="N35" s="81"/>
      <c r="O35" s="19">
        <v>80</v>
      </c>
      <c r="P35" s="20">
        <v>14312198.550000001</v>
      </c>
      <c r="Q35" s="95"/>
      <c r="R35" s="24">
        <v>88.888888888888886</v>
      </c>
      <c r="S35" s="95"/>
    </row>
    <row r="36" spans="1:19" ht="69" customHeight="1" x14ac:dyDescent="0.25">
      <c r="A36" s="32" t="s">
        <v>70</v>
      </c>
      <c r="B36" s="21" t="s">
        <v>71</v>
      </c>
      <c r="C36" s="16">
        <v>3</v>
      </c>
      <c r="D36" s="16">
        <v>3.4</v>
      </c>
      <c r="E36" s="16" t="s">
        <v>65</v>
      </c>
      <c r="F36" s="21"/>
      <c r="G36" s="18" t="s">
        <v>72</v>
      </c>
      <c r="H36" s="22">
        <v>21958756</v>
      </c>
      <c r="I36" s="20">
        <v>4894285.7300000004</v>
      </c>
      <c r="J36" s="22">
        <f t="shared" si="5"/>
        <v>26853041.73</v>
      </c>
      <c r="K36" s="66">
        <v>245</v>
      </c>
      <c r="L36" s="24">
        <v>153</v>
      </c>
      <c r="M36" s="24">
        <v>14743408.74</v>
      </c>
      <c r="N36" s="19">
        <v>14743408.74</v>
      </c>
      <c r="O36" s="19">
        <v>348</v>
      </c>
      <c r="P36" s="20">
        <v>6110708.4000000004</v>
      </c>
      <c r="Q36" s="20">
        <v>6110708.4000000004</v>
      </c>
      <c r="R36" s="26">
        <v>227.45098039215685</v>
      </c>
      <c r="S36" s="20">
        <v>41.44705276617055</v>
      </c>
    </row>
    <row r="37" spans="1:19" ht="16.5" customHeight="1" x14ac:dyDescent="0.25">
      <c r="A37" s="77"/>
      <c r="B37" s="77"/>
      <c r="C37" s="77"/>
      <c r="D37" s="77"/>
      <c r="E37" s="77"/>
      <c r="F37" s="77"/>
      <c r="G37" s="77"/>
      <c r="H37" s="34">
        <f t="shared" ref="H37:K37" si="6">SUM(H38:H46)</f>
        <v>166009656</v>
      </c>
      <c r="I37" s="34">
        <f t="shared" si="6"/>
        <v>-12117547.92</v>
      </c>
      <c r="J37" s="34">
        <f t="shared" si="6"/>
        <v>153892108.08000001</v>
      </c>
      <c r="K37" s="64">
        <f t="shared" si="6"/>
        <v>63471</v>
      </c>
      <c r="L37" s="55">
        <v>33178</v>
      </c>
      <c r="M37" s="55">
        <v>77226332.079999998</v>
      </c>
      <c r="N37" s="34">
        <v>77226332.079999998</v>
      </c>
      <c r="O37" s="34">
        <v>29681</v>
      </c>
      <c r="P37" s="34">
        <v>88814568.719999999</v>
      </c>
      <c r="Q37" s="34">
        <v>88814568.719999999</v>
      </c>
      <c r="R37" s="55"/>
      <c r="S37" s="34"/>
    </row>
    <row r="38" spans="1:19" ht="51.75" customHeight="1" x14ac:dyDescent="0.25">
      <c r="A38" s="78" t="s">
        <v>73</v>
      </c>
      <c r="B38" s="100" t="s">
        <v>74</v>
      </c>
      <c r="C38" s="101">
        <v>3</v>
      </c>
      <c r="D38" s="101">
        <v>3.4</v>
      </c>
      <c r="E38" s="101" t="s">
        <v>65</v>
      </c>
      <c r="F38" s="100" t="s">
        <v>75</v>
      </c>
      <c r="G38" s="100" t="s">
        <v>76</v>
      </c>
      <c r="H38" s="102">
        <v>107116706</v>
      </c>
      <c r="I38" s="39">
        <v>-9774463.4900000002</v>
      </c>
      <c r="J38" s="102">
        <f>H38+I38</f>
        <v>97342242.510000005</v>
      </c>
      <c r="K38" s="106">
        <v>63471</v>
      </c>
      <c r="L38" s="103">
        <v>33178</v>
      </c>
      <c r="M38" s="58">
        <v>53558353</v>
      </c>
      <c r="N38" s="103">
        <v>77226332.079999998</v>
      </c>
      <c r="O38" s="103">
        <v>29681</v>
      </c>
      <c r="P38" s="39">
        <v>41625281.880000003</v>
      </c>
      <c r="Q38" s="104">
        <v>88814568.719999999</v>
      </c>
      <c r="R38" s="103">
        <v>89.459883055036471</v>
      </c>
      <c r="S38" s="104">
        <v>115.00555099262716</v>
      </c>
    </row>
    <row r="39" spans="1:19" ht="12.75" hidden="1" customHeight="1" x14ac:dyDescent="0.25">
      <c r="A39" s="78"/>
      <c r="B39" s="100"/>
      <c r="C39" s="101"/>
      <c r="D39" s="101"/>
      <c r="E39" s="101"/>
      <c r="F39" s="100"/>
      <c r="G39" s="100"/>
      <c r="H39" s="102"/>
      <c r="I39" s="40"/>
      <c r="J39" s="102"/>
      <c r="K39" s="106"/>
      <c r="L39" s="103"/>
      <c r="M39" s="58">
        <v>0</v>
      </c>
      <c r="N39" s="103"/>
      <c r="O39" s="103"/>
      <c r="P39" s="39">
        <v>0</v>
      </c>
      <c r="Q39" s="104"/>
      <c r="R39" s="103"/>
      <c r="S39" s="104"/>
    </row>
    <row r="40" spans="1:19" ht="9" hidden="1" customHeight="1" x14ac:dyDescent="0.25">
      <c r="A40" s="78"/>
      <c r="B40" s="100"/>
      <c r="C40" s="101"/>
      <c r="D40" s="101"/>
      <c r="E40" s="101"/>
      <c r="F40" s="100"/>
      <c r="G40" s="100"/>
      <c r="H40" s="102"/>
      <c r="I40" s="40"/>
      <c r="J40" s="102"/>
      <c r="K40" s="106"/>
      <c r="L40" s="103"/>
      <c r="M40" s="58">
        <v>0</v>
      </c>
      <c r="N40" s="103"/>
      <c r="O40" s="103"/>
      <c r="P40" s="39">
        <v>0</v>
      </c>
      <c r="Q40" s="104"/>
      <c r="R40" s="103"/>
      <c r="S40" s="104"/>
    </row>
    <row r="41" spans="1:19" ht="56.25" hidden="1" customHeight="1" x14ac:dyDescent="0.25">
      <c r="A41" s="78"/>
      <c r="B41" s="100"/>
      <c r="C41" s="101"/>
      <c r="D41" s="101"/>
      <c r="E41" s="101"/>
      <c r="F41" s="100"/>
      <c r="G41" s="100"/>
      <c r="H41" s="102"/>
      <c r="I41" s="40"/>
      <c r="J41" s="102"/>
      <c r="K41" s="106"/>
      <c r="L41" s="103"/>
      <c r="M41" s="58">
        <v>0</v>
      </c>
      <c r="N41" s="103"/>
      <c r="O41" s="103"/>
      <c r="P41" s="39">
        <v>0</v>
      </c>
      <c r="Q41" s="104"/>
      <c r="R41" s="103"/>
      <c r="S41" s="104"/>
    </row>
    <row r="42" spans="1:19" ht="3" hidden="1" customHeight="1" x14ac:dyDescent="0.25">
      <c r="A42" s="78"/>
      <c r="B42" s="100"/>
      <c r="C42" s="101"/>
      <c r="D42" s="101"/>
      <c r="E42" s="101"/>
      <c r="F42" s="100"/>
      <c r="G42" s="100"/>
      <c r="H42" s="102"/>
      <c r="I42" s="40"/>
      <c r="J42" s="102"/>
      <c r="K42" s="106"/>
      <c r="L42" s="103"/>
      <c r="M42" s="58">
        <v>0</v>
      </c>
      <c r="N42" s="103"/>
      <c r="O42" s="103"/>
      <c r="P42" s="39">
        <v>0</v>
      </c>
      <c r="Q42" s="104"/>
      <c r="R42" s="103"/>
      <c r="S42" s="104"/>
    </row>
    <row r="43" spans="1:19" ht="59.25" customHeight="1" x14ac:dyDescent="0.25">
      <c r="A43" s="78"/>
      <c r="B43" s="100"/>
      <c r="C43" s="101"/>
      <c r="D43" s="101"/>
      <c r="E43" s="101"/>
      <c r="F43" s="100"/>
      <c r="G43" s="41" t="s">
        <v>77</v>
      </c>
      <c r="H43" s="42">
        <v>7184790</v>
      </c>
      <c r="I43" s="39">
        <v>-735450</v>
      </c>
      <c r="J43" s="42">
        <f>H43+I43</f>
        <v>6449340</v>
      </c>
      <c r="K43" s="106"/>
      <c r="L43" s="103"/>
      <c r="M43" s="58">
        <v>3592395</v>
      </c>
      <c r="N43" s="103"/>
      <c r="O43" s="103"/>
      <c r="P43" s="39">
        <v>2183571.9</v>
      </c>
      <c r="Q43" s="104"/>
      <c r="R43" s="103"/>
      <c r="S43" s="104"/>
    </row>
    <row r="44" spans="1:19" ht="78" customHeight="1" x14ac:dyDescent="0.25">
      <c r="A44" s="78"/>
      <c r="B44" s="100"/>
      <c r="C44" s="101"/>
      <c r="D44" s="101"/>
      <c r="E44" s="101"/>
      <c r="F44" s="100"/>
      <c r="G44" s="43" t="s">
        <v>78</v>
      </c>
      <c r="H44" s="42">
        <v>7489676</v>
      </c>
      <c r="I44" s="39">
        <v>-863622.43</v>
      </c>
      <c r="J44" s="42">
        <f>H44+I44</f>
        <v>6626053.5700000003</v>
      </c>
      <c r="K44" s="106"/>
      <c r="L44" s="103"/>
      <c r="M44" s="58">
        <v>3744838</v>
      </c>
      <c r="N44" s="103"/>
      <c r="O44" s="103"/>
      <c r="P44" s="39">
        <v>1927874.0799999998</v>
      </c>
      <c r="Q44" s="104"/>
      <c r="R44" s="103"/>
      <c r="S44" s="104"/>
    </row>
    <row r="45" spans="1:19" ht="78" customHeight="1" x14ac:dyDescent="0.25">
      <c r="A45" s="78"/>
      <c r="B45" s="100"/>
      <c r="C45" s="101"/>
      <c r="D45" s="101"/>
      <c r="E45" s="101"/>
      <c r="F45" s="100"/>
      <c r="G45" s="43" t="s">
        <v>79</v>
      </c>
      <c r="H45" s="42">
        <v>43886824</v>
      </c>
      <c r="I45" s="39">
        <v>-744012</v>
      </c>
      <c r="J45" s="42">
        <f>H45+I45</f>
        <v>43142812</v>
      </c>
      <c r="K45" s="106"/>
      <c r="L45" s="103"/>
      <c r="M45" s="58">
        <v>16164916.08</v>
      </c>
      <c r="N45" s="103"/>
      <c r="O45" s="103"/>
      <c r="P45" s="39">
        <v>42974707.039999999</v>
      </c>
      <c r="Q45" s="104"/>
      <c r="R45" s="103"/>
      <c r="S45" s="104"/>
    </row>
    <row r="46" spans="1:19" ht="62.25" customHeight="1" x14ac:dyDescent="0.25">
      <c r="A46" s="78"/>
      <c r="B46" s="100"/>
      <c r="C46" s="101"/>
      <c r="D46" s="101"/>
      <c r="E46" s="101"/>
      <c r="F46" s="100"/>
      <c r="G46" s="43" t="s">
        <v>80</v>
      </c>
      <c r="H46" s="42">
        <v>331660</v>
      </c>
      <c r="I46" s="44"/>
      <c r="J46" s="42">
        <v>331660</v>
      </c>
      <c r="K46" s="106"/>
      <c r="L46" s="103"/>
      <c r="M46" s="58">
        <v>165830</v>
      </c>
      <c r="N46" s="103"/>
      <c r="O46" s="103"/>
      <c r="P46" s="39">
        <v>103133.82</v>
      </c>
      <c r="Q46" s="104"/>
      <c r="R46" s="103"/>
      <c r="S46" s="104"/>
    </row>
    <row r="47" spans="1:19" ht="30" customHeight="1" x14ac:dyDescent="0.25">
      <c r="A47" s="77"/>
      <c r="B47" s="77"/>
      <c r="C47" s="77"/>
      <c r="D47" s="77"/>
      <c r="E47" s="77"/>
      <c r="F47" s="77"/>
      <c r="G47" s="77"/>
      <c r="H47" s="34">
        <f t="shared" ref="H47:K47" si="7">H48</f>
        <v>55179728</v>
      </c>
      <c r="I47" s="34">
        <f t="shared" si="7"/>
        <v>9270316.1799999997</v>
      </c>
      <c r="J47" s="34">
        <f t="shared" si="7"/>
        <v>64450044.18</v>
      </c>
      <c r="K47" s="67">
        <f t="shared" si="7"/>
        <v>2</v>
      </c>
      <c r="L47" s="55"/>
      <c r="M47" s="55">
        <v>34588062.18</v>
      </c>
      <c r="N47" s="34">
        <v>34588062.18</v>
      </c>
      <c r="O47" s="34"/>
      <c r="P47" s="34">
        <v>38607855.090000004</v>
      </c>
      <c r="Q47" s="34">
        <v>38607855.090000004</v>
      </c>
      <c r="R47" s="55"/>
      <c r="S47" s="34"/>
    </row>
    <row r="48" spans="1:19" ht="89.25" customHeight="1" x14ac:dyDescent="0.25">
      <c r="A48" s="27" t="s">
        <v>81</v>
      </c>
      <c r="B48" s="21" t="s">
        <v>82</v>
      </c>
      <c r="C48" s="15">
        <v>3</v>
      </c>
      <c r="D48" s="15">
        <v>3.4</v>
      </c>
      <c r="E48" s="15" t="s">
        <v>65</v>
      </c>
      <c r="F48" s="21" t="s">
        <v>83</v>
      </c>
      <c r="G48" s="18" t="s">
        <v>84</v>
      </c>
      <c r="H48" s="22">
        <v>55179728</v>
      </c>
      <c r="I48" s="19">
        <v>9270316.1799999997</v>
      </c>
      <c r="J48" s="22">
        <f>H48+I48</f>
        <v>64450044.18</v>
      </c>
      <c r="K48" s="63">
        <v>2</v>
      </c>
      <c r="L48" s="24">
        <v>2</v>
      </c>
      <c r="M48" s="24">
        <v>34588062.18</v>
      </c>
      <c r="N48" s="19">
        <v>34588062.18</v>
      </c>
      <c r="O48" s="24">
        <v>0</v>
      </c>
      <c r="P48" s="20">
        <v>38607855.090000004</v>
      </c>
      <c r="Q48" s="20">
        <v>38607855.090000004</v>
      </c>
      <c r="R48" s="24">
        <v>0</v>
      </c>
      <c r="S48" s="20">
        <v>111.62190841765165</v>
      </c>
    </row>
    <row r="49" spans="1:19" ht="30" customHeight="1" x14ac:dyDescent="0.25">
      <c r="A49" s="105"/>
      <c r="B49" s="105" t="s">
        <v>85</v>
      </c>
      <c r="C49" s="105"/>
      <c r="D49" s="105"/>
      <c r="E49" s="105"/>
      <c r="F49" s="105"/>
      <c r="G49" s="105"/>
      <c r="H49" s="36">
        <f>H31+H27+H16</f>
        <v>878574766</v>
      </c>
      <c r="I49" s="36">
        <f>I31+I27+I16</f>
        <v>34403452.770000003</v>
      </c>
      <c r="J49" s="36">
        <f>J31+J27+J16</f>
        <v>912978218.76999998</v>
      </c>
      <c r="K49" s="68">
        <f>K31+K27+K16</f>
        <v>145626</v>
      </c>
      <c r="L49" s="59">
        <v>74419</v>
      </c>
      <c r="M49" s="59">
        <v>476802420.44</v>
      </c>
      <c r="N49" s="36">
        <v>364988026.18000001</v>
      </c>
      <c r="O49" s="36">
        <v>68716</v>
      </c>
      <c r="P49" s="36">
        <v>457225549.37</v>
      </c>
      <c r="Q49" s="36">
        <v>457225549.37</v>
      </c>
      <c r="R49" s="59">
        <v>92.336634461629416</v>
      </c>
      <c r="S49" s="36">
        <v>95.89413345428612</v>
      </c>
    </row>
    <row r="50" spans="1:19" ht="45.75" customHeight="1" x14ac:dyDescent="0.25">
      <c r="A50" s="82" t="s">
        <v>89</v>
      </c>
      <c r="B50" s="83"/>
      <c r="C50" s="83"/>
      <c r="D50" s="83"/>
      <c r="E50" s="83"/>
      <c r="F50" s="83"/>
      <c r="G50" s="83"/>
      <c r="H50" s="83"/>
      <c r="I50" s="83"/>
      <c r="J50" s="83"/>
      <c r="K50" s="83"/>
      <c r="L50" s="83"/>
      <c r="M50" s="83"/>
      <c r="N50" s="83"/>
      <c r="O50" s="83"/>
      <c r="P50" s="83"/>
      <c r="Q50" s="83"/>
      <c r="R50" s="83"/>
      <c r="S50" s="14"/>
    </row>
    <row r="51" spans="1:19" x14ac:dyDescent="0.25">
      <c r="A51" s="6"/>
      <c r="B51" s="5"/>
      <c r="C51" s="46"/>
      <c r="D51" s="46"/>
      <c r="E51" s="47"/>
      <c r="F51" s="70"/>
      <c r="G51" s="6"/>
      <c r="H51" s="6"/>
      <c r="I51" s="6"/>
      <c r="J51" s="37"/>
      <c r="K51" s="7"/>
      <c r="L51" s="60"/>
      <c r="M51" s="60"/>
    </row>
    <row r="52" spans="1:19" x14ac:dyDescent="0.25">
      <c r="A52" s="6"/>
      <c r="B52" s="5"/>
      <c r="C52" s="46"/>
      <c r="D52" s="46"/>
      <c r="E52" s="47"/>
      <c r="F52" s="70"/>
      <c r="G52" s="6"/>
      <c r="H52" s="6"/>
      <c r="I52" s="6"/>
      <c r="J52" s="6"/>
      <c r="K52" s="7"/>
      <c r="L52" s="60"/>
      <c r="M52" s="60"/>
    </row>
    <row r="53" spans="1:19" x14ac:dyDescent="0.25">
      <c r="A53" s="38"/>
      <c r="B53" s="38"/>
      <c r="C53" s="48"/>
      <c r="D53" s="48"/>
      <c r="E53" s="48"/>
      <c r="F53" s="71"/>
      <c r="G53" s="9"/>
      <c r="H53" s="9"/>
      <c r="I53" s="9"/>
      <c r="J53" s="9"/>
      <c r="K53" s="9"/>
      <c r="L53" s="60"/>
      <c r="M53" s="60"/>
    </row>
    <row r="54" spans="1:19" x14ac:dyDescent="0.25">
      <c r="A54" s="2"/>
      <c r="B54" s="2"/>
      <c r="C54" s="45"/>
      <c r="D54" s="45"/>
      <c r="E54" s="45"/>
      <c r="F54" s="72"/>
      <c r="G54" s="10"/>
      <c r="H54" s="10"/>
      <c r="I54" s="10"/>
      <c r="J54" s="10"/>
      <c r="K54" s="2"/>
      <c r="L54" s="60"/>
      <c r="M54" s="60"/>
    </row>
    <row r="55" spans="1:19" x14ac:dyDescent="0.25">
      <c r="F55" s="72"/>
      <c r="G55" s="10"/>
      <c r="H55" s="10"/>
      <c r="I55" s="10"/>
      <c r="J55" s="10"/>
      <c r="K55" s="10"/>
    </row>
    <row r="56" spans="1:19" x14ac:dyDescent="0.25">
      <c r="B56" s="11"/>
      <c r="C56" s="50"/>
      <c r="D56" s="50"/>
      <c r="E56" s="51"/>
      <c r="F56" s="73"/>
      <c r="G56" s="12"/>
      <c r="H56" s="10"/>
      <c r="I56" s="10"/>
      <c r="J56" s="10"/>
      <c r="K56" s="10"/>
    </row>
    <row r="57" spans="1:19" x14ac:dyDescent="0.25">
      <c r="B57" s="11"/>
      <c r="C57" s="50"/>
      <c r="D57" s="50"/>
      <c r="E57" s="51"/>
      <c r="F57" s="73"/>
      <c r="G57" s="12"/>
      <c r="H57" s="13"/>
      <c r="I57" s="13"/>
      <c r="J57" s="13"/>
      <c r="K57" s="10"/>
    </row>
    <row r="58" spans="1:19" x14ac:dyDescent="0.25">
      <c r="B58" s="12"/>
      <c r="C58" s="51"/>
      <c r="D58" s="51"/>
      <c r="E58" s="51"/>
      <c r="F58" s="74"/>
      <c r="G58" s="7"/>
      <c r="H58" s="7"/>
      <c r="I58" s="7"/>
      <c r="J58" s="7"/>
      <c r="K58" s="10"/>
    </row>
    <row r="59" spans="1:19" x14ac:dyDescent="0.25">
      <c r="B59" s="8"/>
      <c r="C59" s="52"/>
      <c r="D59" s="52"/>
      <c r="E59" s="52"/>
      <c r="F59" s="71"/>
      <c r="G59" s="9"/>
      <c r="H59" s="9"/>
      <c r="I59" s="9"/>
      <c r="J59" s="9"/>
      <c r="K59" s="10"/>
    </row>
    <row r="60" spans="1:19" x14ac:dyDescent="0.25">
      <c r="F60" s="72"/>
      <c r="G60" s="10"/>
      <c r="H60" s="10"/>
      <c r="I60" s="9"/>
      <c r="J60" s="10"/>
      <c r="K60" s="10"/>
    </row>
    <row r="61" spans="1:19" x14ac:dyDescent="0.25">
      <c r="F61" s="72"/>
      <c r="G61" s="10"/>
      <c r="H61" s="10"/>
      <c r="I61" s="9"/>
      <c r="J61" s="10"/>
      <c r="K61" s="10"/>
    </row>
    <row r="62" spans="1:19" x14ac:dyDescent="0.25">
      <c r="F62" s="72"/>
      <c r="G62" s="10"/>
      <c r="H62" s="10"/>
      <c r="I62" s="10"/>
      <c r="J62" s="10"/>
      <c r="K62" s="10"/>
    </row>
    <row r="63" spans="1:19" x14ac:dyDescent="0.25">
      <c r="F63" s="72"/>
      <c r="G63" s="10"/>
      <c r="H63" s="10"/>
      <c r="I63" s="10"/>
      <c r="J63" s="10"/>
      <c r="K63" s="10"/>
    </row>
  </sheetData>
  <mergeCells count="104">
    <mergeCell ref="R38:R46"/>
    <mergeCell ref="S38:S46"/>
    <mergeCell ref="A47:G47"/>
    <mergeCell ref="A49:G49"/>
    <mergeCell ref="J38:J42"/>
    <mergeCell ref="K38:K46"/>
    <mergeCell ref="L38:L46"/>
    <mergeCell ref="N38:N46"/>
    <mergeCell ref="O38:O46"/>
    <mergeCell ref="Q38:Q46"/>
    <mergeCell ref="A37:G37"/>
    <mergeCell ref="A38:A46"/>
    <mergeCell ref="B38:B46"/>
    <mergeCell ref="C38:C46"/>
    <mergeCell ref="D38:D46"/>
    <mergeCell ref="E38:E46"/>
    <mergeCell ref="F38:F46"/>
    <mergeCell ref="G38:G42"/>
    <mergeCell ref="H38:H42"/>
    <mergeCell ref="P28:P29"/>
    <mergeCell ref="Q28:Q29"/>
    <mergeCell ref="S28:S29"/>
    <mergeCell ref="A31:G31"/>
    <mergeCell ref="A33:A35"/>
    <mergeCell ref="B33:B35"/>
    <mergeCell ref="C33:C35"/>
    <mergeCell ref="D33:D35"/>
    <mergeCell ref="E33:E35"/>
    <mergeCell ref="F33:F35"/>
    <mergeCell ref="S33:S35"/>
    <mergeCell ref="K33:K34"/>
    <mergeCell ref="L33:L34"/>
    <mergeCell ref="N33:N35"/>
    <mergeCell ref="O33:O34"/>
    <mergeCell ref="Q33:Q35"/>
    <mergeCell ref="R33:R34"/>
    <mergeCell ref="A27:G27"/>
    <mergeCell ref="A28:A29"/>
    <mergeCell ref="B28:B29"/>
    <mergeCell ref="C28:C29"/>
    <mergeCell ref="D28:D29"/>
    <mergeCell ref="E28:E29"/>
    <mergeCell ref="F28:F29"/>
    <mergeCell ref="K28:K29"/>
    <mergeCell ref="N28:N29"/>
    <mergeCell ref="F21:F23"/>
    <mergeCell ref="N21:N23"/>
    <mergeCell ref="Q21:Q23"/>
    <mergeCell ref="S21:S23"/>
    <mergeCell ref="F17:F18"/>
    <mergeCell ref="K17:K18"/>
    <mergeCell ref="A25:A26"/>
    <mergeCell ref="B25:B26"/>
    <mergeCell ref="C25:C26"/>
    <mergeCell ref="D25:D26"/>
    <mergeCell ref="E25:E26"/>
    <mergeCell ref="F25:F26"/>
    <mergeCell ref="K25:K26"/>
    <mergeCell ref="L25:L26"/>
    <mergeCell ref="S25:S26"/>
    <mergeCell ref="M25:M26"/>
    <mergeCell ref="N25:N26"/>
    <mergeCell ref="O25:O26"/>
    <mergeCell ref="P25:P26"/>
    <mergeCell ref="Q25:Q26"/>
    <mergeCell ref="R25:R26"/>
    <mergeCell ref="A50:R50"/>
    <mergeCell ref="A7:K7"/>
    <mergeCell ref="A8:K8"/>
    <mergeCell ref="A9:S9"/>
    <mergeCell ref="A10:S10"/>
    <mergeCell ref="A11:S11"/>
    <mergeCell ref="A12:S12"/>
    <mergeCell ref="A13:A15"/>
    <mergeCell ref="B13:K13"/>
    <mergeCell ref="L13:M13"/>
    <mergeCell ref="N13:N15"/>
    <mergeCell ref="O13:P13"/>
    <mergeCell ref="Q13:Q15"/>
    <mergeCell ref="R13:S13"/>
    <mergeCell ref="B14:B15"/>
    <mergeCell ref="C14:E14"/>
    <mergeCell ref="L14:M14"/>
    <mergeCell ref="Q17:Q18"/>
    <mergeCell ref="S17:S18"/>
    <mergeCell ref="A21:A23"/>
    <mergeCell ref="B21:B23"/>
    <mergeCell ref="C21:C23"/>
    <mergeCell ref="D21:D23"/>
    <mergeCell ref="E21:E23"/>
    <mergeCell ref="O14:P14"/>
    <mergeCell ref="B16:G16"/>
    <mergeCell ref="A17:A18"/>
    <mergeCell ref="B17:B18"/>
    <mergeCell ref="C17:C18"/>
    <mergeCell ref="D17:D18"/>
    <mergeCell ref="E17:E18"/>
    <mergeCell ref="F14:F15"/>
    <mergeCell ref="G14:G15"/>
    <mergeCell ref="H14:H15"/>
    <mergeCell ref="I14:I15"/>
    <mergeCell ref="J14:J15"/>
    <mergeCell ref="K14:K15"/>
    <mergeCell ref="N17:N18"/>
  </mergeCells>
  <printOptions horizontalCentered="1"/>
  <pageMargins left="7.874015748031496E-2" right="7.874015748031496E-2" top="0.19685039370078741" bottom="0.19685039370078741" header="0" footer="0"/>
  <pageSetup paperSize="119" scale="21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Condensado Julio-Dic.-2023</vt:lpstr>
      <vt:lpstr>'Condensado Julio-Dic.-2023'!Área_de_impresión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Emiliano Burgos - Planifiacion</dc:creator>
  <cp:lastModifiedBy>Ada Ysabel Valenzuela Guerrero</cp:lastModifiedBy>
  <cp:lastPrinted>2024-01-18T17:46:35Z</cp:lastPrinted>
  <dcterms:created xsi:type="dcterms:W3CDTF">2024-01-18T15:24:02Z</dcterms:created>
  <dcterms:modified xsi:type="dcterms:W3CDTF">2024-01-19T14:19:43Z</dcterms:modified>
</cp:coreProperties>
</file>